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0"/>
  </bookViews>
  <sheets>
    <sheet name="Foaie1" sheetId="1" r:id="rId1"/>
    <sheet name="Foaie2" sheetId="2" r:id="rId2"/>
  </sheets>
  <definedNames/>
  <calcPr fullCalcOnLoad="1"/>
</workbook>
</file>

<file path=xl/sharedStrings.xml><?xml version="1.0" encoding="utf-8"?>
<sst xmlns="http://schemas.openxmlformats.org/spreadsheetml/2006/main" count="95" uniqueCount="75">
  <si>
    <t>CASA DE ASIGURARI DE SANATATE ARGES</t>
  </si>
  <si>
    <t>VALORI DE CONTRACT PENTRU PROGRAMELE NATIONALE DE SANATATE/UNITATI SANITARE CU PATURI-AN 2022</t>
  </si>
  <si>
    <t>Lei</t>
  </si>
  <si>
    <t>Nr.crt.</t>
  </si>
  <si>
    <t>Unitatea sanitara/Centrul de dializa</t>
  </si>
  <si>
    <t xml:space="preserve">Programul /Subprogramul national de sanatate </t>
  </si>
  <si>
    <t>Valoare contract  An 2022</t>
  </si>
  <si>
    <t>Valoare  realizata din contract An 2022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</si>
  <si>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</si>
  <si>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</si>
  <si>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</si>
  <si>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</si>
  <si>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</si>
  <si>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</si>
  <si>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</si>
  <si>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</si>
  <si>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</si>
  <si>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</si>
  <si>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</si>
  <si>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</si>
  <si>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An 2022</t>
  </si>
  <si>
    <t>Spitalul Judetean de Urgenta Pitesti</t>
  </si>
  <si>
    <r>
      <rPr>
        <b/>
        <sz val="11"/>
        <color indexed="8"/>
        <rFont val="Calibri"/>
        <family val="2"/>
      </rPr>
      <t xml:space="preserve">a1) </t>
    </r>
    <r>
      <rPr>
        <sz val="11"/>
        <color indexed="8"/>
        <rFont val="Calibri"/>
        <family val="2"/>
      </rPr>
      <t>Programul national de oncologie - Subprogramul de tratament medicamentos al bolnavilor cu afectiuni oncologice  ( adulti si copii)</t>
    </r>
  </si>
  <si>
    <r>
      <t xml:space="preserve">a2) </t>
    </r>
    <r>
      <rPr>
        <sz val="11"/>
        <color indexed="8"/>
        <rFont val="Calibri"/>
        <family val="2"/>
      </rPr>
      <t>Subprogramul de tratament medicamentos al bolnavilor cu afectiuni oncologice  ( adulti si copii ) medicamente care fac obiectul contractelor COST-VOLUM</t>
    </r>
  </si>
  <si>
    <r>
      <rPr>
        <b/>
        <sz val="11"/>
        <color indexed="8"/>
        <rFont val="Calibri"/>
        <family val="2"/>
      </rPr>
      <t>b)</t>
    </r>
    <r>
      <rPr>
        <sz val="11"/>
        <color indexed="8"/>
        <rFont val="Calibri"/>
        <family val="2"/>
      </rPr>
      <t xml:space="preserve"> Programul national de boli endocrine -Osteoporoza</t>
    </r>
  </si>
  <si>
    <r>
      <rPr>
        <b/>
        <sz val="11"/>
        <color indexed="8"/>
        <rFont val="Calibri"/>
        <family val="2"/>
      </rPr>
      <t xml:space="preserve">c) </t>
    </r>
    <r>
      <rPr>
        <sz val="11"/>
        <color indexed="8"/>
        <rFont val="Calibri"/>
        <family val="2"/>
      </rPr>
      <t>Programul national de  tratament al hemofiliei si talasemie-Hemofilie cu substitutie On Demande</t>
    </r>
  </si>
  <si>
    <r>
      <t>d)</t>
    </r>
    <r>
      <rPr>
        <sz val="11"/>
        <color indexed="8"/>
        <rFont val="Calibri"/>
        <family val="2"/>
      </rPr>
      <t xml:space="preserve"> Programul national de ortopedie  </t>
    </r>
  </si>
  <si>
    <r>
      <t xml:space="preserve">e) </t>
    </r>
    <r>
      <rPr>
        <sz val="11"/>
        <color indexed="8"/>
        <rFont val="Calibri"/>
        <family val="2"/>
      </rPr>
      <t xml:space="preserve">Programul national de tratament pentru boli rare </t>
    </r>
    <r>
      <rPr>
        <b/>
        <sz val="11"/>
        <color indexed="8"/>
        <rFont val="Calibri"/>
        <family val="2"/>
      </rPr>
      <t>, din care:</t>
    </r>
  </si>
  <si>
    <t>Boala Fabry</t>
  </si>
  <si>
    <t>Purpura trombocitopenica imuna cronica</t>
  </si>
  <si>
    <t>Tirozinemie</t>
  </si>
  <si>
    <r>
      <t>f)</t>
    </r>
    <r>
      <rPr>
        <sz val="11"/>
        <color indexed="8"/>
        <rFont val="Calibri"/>
        <family val="2"/>
      </rPr>
      <t>Programul national de boli cardiovasculare - Proceduri de dilatare percutana</t>
    </r>
  </si>
  <si>
    <r>
      <t xml:space="preserve">g) </t>
    </r>
    <r>
      <rPr>
        <sz val="11"/>
        <color indexed="8"/>
        <rFont val="Calibri"/>
        <family val="2"/>
      </rPr>
      <t xml:space="preserve">Subprogramul de radiologie interventionala </t>
    </r>
  </si>
  <si>
    <r>
      <rPr>
        <b/>
        <sz val="11"/>
        <color indexed="8"/>
        <rFont val="Calibri"/>
        <family val="2"/>
      </rPr>
      <t>h)</t>
    </r>
    <r>
      <rPr>
        <sz val="11"/>
        <color indexed="8"/>
        <rFont val="Calibri"/>
        <family val="2"/>
      </rPr>
      <t xml:space="preserve"> Programul national de diabet zaharat-materiale consumabile pentru pompe de insulina</t>
    </r>
  </si>
  <si>
    <r>
      <rPr>
        <b/>
        <sz val="11"/>
        <color indexed="8"/>
        <rFont val="Calibri"/>
        <family val="2"/>
      </rPr>
      <t>i)</t>
    </r>
    <r>
      <rPr>
        <sz val="11"/>
        <color indexed="8"/>
        <rFont val="Calibri"/>
        <family val="2"/>
      </rPr>
      <t xml:space="preserve"> Programul national de diabet zaharat-materiale consumabile pentru sisteme de monitorizare continua a glicemiei</t>
    </r>
  </si>
  <si>
    <r>
      <t>j)</t>
    </r>
    <r>
      <rPr>
        <sz val="11"/>
        <color indexed="8"/>
        <rFont val="Calibri"/>
        <family val="2"/>
      </rPr>
      <t xml:space="preserve"> Programul national de supleere a functiei renale la bolnavii cu insuficienta renala cronica</t>
    </r>
  </si>
  <si>
    <t>Spitalul de Pediatrie Pitesti</t>
  </si>
  <si>
    <r>
      <rPr>
        <b/>
        <sz val="11"/>
        <color indexed="8"/>
        <rFont val="Calibri"/>
        <family val="2"/>
      </rPr>
      <t xml:space="preserve">b) </t>
    </r>
    <r>
      <rPr>
        <sz val="11"/>
        <color indexed="8"/>
        <rFont val="Calibri"/>
        <family val="2"/>
      </rPr>
      <t>Programul national de tratament pentru boli rare – Sindromul Hunter</t>
    </r>
  </si>
  <si>
    <r>
      <rPr>
        <b/>
        <sz val="11"/>
        <color indexed="8"/>
        <rFont val="Calibri"/>
        <family val="2"/>
      </rPr>
      <t>c)</t>
    </r>
    <r>
      <rPr>
        <sz val="11"/>
        <color indexed="8"/>
        <rFont val="Calibri"/>
        <family val="2"/>
      </rPr>
      <t xml:space="preserve"> Programul national de tratament pentru boli rare – Boala Fabry</t>
    </r>
  </si>
  <si>
    <t>Spitalul Municipal  Campulung</t>
  </si>
  <si>
    <r>
      <rPr>
        <b/>
        <sz val="11"/>
        <color indexed="8"/>
        <rFont val="Calibri"/>
        <family val="2"/>
      </rPr>
      <t>a1)</t>
    </r>
    <r>
      <rPr>
        <sz val="11"/>
        <color indexed="8"/>
        <rFont val="Calibri"/>
        <family val="2"/>
      </rPr>
      <t xml:space="preserve"> Programul national de oncologie - Subprogramul de tratament medicamentos al bolnavilor cu afectiuni oncologice   ( adulti si copii)</t>
    </r>
  </si>
  <si>
    <r>
      <rPr>
        <b/>
        <sz val="11"/>
        <color indexed="8"/>
        <rFont val="Calibri"/>
        <family val="2"/>
      </rPr>
      <t>a2)</t>
    </r>
    <r>
      <rPr>
        <sz val="11"/>
        <color indexed="8"/>
        <rFont val="Calibri"/>
        <family val="2"/>
      </rPr>
      <t xml:space="preserve"> Subprogramul de tratament medicamentos al bolnavilor cu afectiuni oncologice  ( adulti si copii ) medicamente care fac obiectul contractelor COST-VOLUM</t>
    </r>
  </si>
  <si>
    <t>Spitalul Curtea de Arges</t>
  </si>
  <si>
    <t>Programul national de oncologie - Subprogramul de tratament medicamentos al bolnavilor cu afectiuni oncologice   ( adulti si copii)</t>
  </si>
  <si>
    <t>SC Muntenia Medical Competences SA</t>
  </si>
  <si>
    <t>Programul national de oncologie - Subprogramul de tratament medicamentos al bolnavilor cu afectiuni oncologice ( adulti si copii)</t>
  </si>
  <si>
    <t>Spitalul Sfantul Nicolae SRL</t>
  </si>
  <si>
    <r>
      <t xml:space="preserve">a) </t>
    </r>
    <r>
      <rPr>
        <sz val="11"/>
        <color indexed="8"/>
        <rFont val="Calibri"/>
        <family val="2"/>
      </rPr>
      <t>Subprogramul de radioterapie a bolnavilor cu afectiuni oncologice realizate in regim de spitalizare de zi</t>
    </r>
  </si>
  <si>
    <r>
      <t>b1)</t>
    </r>
    <r>
      <rPr>
        <sz val="11"/>
        <color indexed="8"/>
        <rFont val="Calibri"/>
        <family val="2"/>
      </rPr>
      <t>Programul national de oncologie - Subprogramul de tratament medicamentos al bolnavilor cu afectiuni oncologice ( adulti si copii)</t>
    </r>
  </si>
  <si>
    <r>
      <t>b2)</t>
    </r>
    <r>
      <rPr>
        <sz val="11"/>
        <color indexed="8"/>
        <rFont val="Calibri"/>
        <family val="2"/>
      </rPr>
      <t>Subprogramul de tratament medicamentos al bolnavilor cu afectiuni oncologice  ( adulti si copii ) medicamente care fac obiectul contractelor COST-VOLUM</t>
    </r>
  </si>
  <si>
    <t>SC Gral Medical SRL Punct de lucru Pitesti</t>
  </si>
  <si>
    <r>
      <t>a)</t>
    </r>
    <r>
      <rPr>
        <sz val="11"/>
        <color indexed="8"/>
        <rFont val="Calibri"/>
        <family val="2"/>
      </rPr>
      <t xml:space="preserve"> Subprogramul de radioterapie a bolnavilor cu afectiuni oncologice realizate in regim de spitalizare de zi</t>
    </r>
  </si>
  <si>
    <r>
      <rPr>
        <b/>
        <sz val="11"/>
        <color indexed="8"/>
        <rFont val="Calibri"/>
        <family val="2"/>
      </rPr>
      <t>b1)</t>
    </r>
    <r>
      <rPr>
        <sz val="11"/>
        <color indexed="8"/>
        <rFont val="Calibri"/>
        <family val="2"/>
      </rPr>
      <t xml:space="preserve"> Programul national de oncologie - Subprogramul de tratament medicamentos al bolnavilor cu afectiuni oncologice ( adulti si copii)</t>
    </r>
  </si>
  <si>
    <r>
      <rPr>
        <b/>
        <sz val="11"/>
        <color indexed="8"/>
        <rFont val="Calibri"/>
        <family val="2"/>
      </rPr>
      <t>b2)</t>
    </r>
    <r>
      <rPr>
        <sz val="11"/>
        <color indexed="8"/>
        <rFont val="Calibri"/>
        <family val="2"/>
      </rPr>
      <t>Subprogramul de tratament medicamentos al bolnavilor cu afectiuni oncologice  ( adulti si copii ) medicamente care fac obiectul contractelor COST-VOLUM</t>
    </r>
  </si>
  <si>
    <t>SC Fresenius Nephrocare Roamania SRL-Punct de lucru Pitesti</t>
  </si>
  <si>
    <t>Programul national de supleere a functiei renale la bolnavii cu insuficienta renala cronica</t>
  </si>
  <si>
    <t>SC Fresenius Nephrocare Roamania SRL-Punct de lucru Campulung</t>
  </si>
  <si>
    <t>SC Dr. Irimia SRL</t>
  </si>
  <si>
    <t>CENTRALIZATOR  PROGRAME NATIONALE DE SANATATE/UNITATI SANITARE CU PATURI-VALORI DE CONTRACT  AN 2022</t>
  </si>
  <si>
    <t>Nr. crt.</t>
  </si>
  <si>
    <t>Valoare realizata din contract An 2022</t>
  </si>
  <si>
    <t xml:space="preserve">Mai </t>
  </si>
  <si>
    <t xml:space="preserve">Iulie </t>
  </si>
  <si>
    <t>Programul national de oncologie - Subprogramul de tratament medicamentos al bolnavilor cu afectiuni oncologice  (adulti si copii)</t>
  </si>
  <si>
    <t>Subprogramul de radioterapie a bolnavilor cu afectiuni oncologice realizate in regim de spitalizare de zi</t>
  </si>
  <si>
    <t>Programul national de boli endocrine -Osteoporoza</t>
  </si>
  <si>
    <t>Programul national de  tratament al hemofiliei si talasemiei-Hemofilie cu substitutie - On Demande</t>
  </si>
  <si>
    <t xml:space="preserve">Programul national de ortopedie  </t>
  </si>
  <si>
    <t>Programul national de boli cardiovasculare - Proceduri de dilatare percutana</t>
  </si>
  <si>
    <t>Programul national de tratament pentru boli rare total, din care:</t>
  </si>
  <si>
    <t>Sindromul Hunter</t>
  </si>
  <si>
    <t xml:space="preserve">Subprogramul de radiologie interventionala </t>
  </si>
  <si>
    <t>Programul national de diabet zaharat-materiale consumabile pentru pompe de insulina</t>
  </si>
  <si>
    <t>Programul national de diabet zaharat-materiale consumabile pentru sisteme de monitorizare continua aglicemiei</t>
  </si>
  <si>
    <t>Subprogramul de tratament medicamentos al bolnavilor cu afectiuni oncologice  ( adulti si copii ) medicamente care fac obiectul contractelor COST-VOLUM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</si>
</sst>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2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0" fillId="5" borderId="7" applyNumberFormat="0" applyFont="0" applyAlignment="0" applyProtection="0"/>
    <xf numFmtId="0" fontId="9" fillId="9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9" fillId="0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19" fillId="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4" fontId="15" fillId="0" borderId="18" xfId="0" applyNumberFormat="1" applyFon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1" xfId="0" applyNumberFormat="1" applyBorder="1" applyAlignment="1">
      <alignment horizontal="right" vertical="center"/>
    </xf>
    <xf numFmtId="4" fontId="15" fillId="0" borderId="18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justify" vertical="center" wrapText="1"/>
    </xf>
    <xf numFmtId="4" fontId="15" fillId="0" borderId="24" xfId="0" applyNumberFormat="1" applyFont="1" applyBorder="1" applyAlignment="1">
      <alignment horizontal="righ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6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15" fillId="0" borderId="27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left" vertical="top" wrapText="1"/>
    </xf>
    <xf numFmtId="4" fontId="0" fillId="0" borderId="23" xfId="0" applyNumberFormat="1" applyBorder="1" applyAlignment="1">
      <alignment horizontal="right" vertical="center"/>
    </xf>
    <xf numFmtId="0" fontId="0" fillId="0" borderId="23" xfId="0" applyBorder="1" applyAlignment="1">
      <alignment horizontal="justify" vertical="center" wrapText="1"/>
    </xf>
    <xf numFmtId="4" fontId="0" fillId="0" borderId="0" xfId="0" applyNumberFormat="1" applyFill="1" applyAlignment="1">
      <alignment horizontal="right" vertical="center"/>
    </xf>
    <xf numFmtId="4" fontId="15" fillId="0" borderId="25" xfId="0" applyNumberFormat="1" applyFont="1" applyBorder="1" applyAlignment="1">
      <alignment horizontal="right" vertical="center" wrapText="1"/>
    </xf>
    <xf numFmtId="4" fontId="15" fillId="0" borderId="23" xfId="0" applyNumberFormat="1" applyFont="1" applyBorder="1" applyAlignment="1">
      <alignment horizontal="right" vertical="center" wrapText="1"/>
    </xf>
    <xf numFmtId="4" fontId="0" fillId="0" borderId="28" xfId="0" applyNumberFormat="1" applyBorder="1" applyAlignment="1">
      <alignment horizontal="right" vertical="center" wrapText="1"/>
    </xf>
    <xf numFmtId="4" fontId="0" fillId="0" borderId="29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30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 wrapText="1"/>
    </xf>
    <xf numFmtId="4" fontId="0" fillId="0" borderId="26" xfId="0" applyNumberFormat="1" applyFill="1" applyBorder="1" applyAlignment="1">
      <alignment vertical="center"/>
    </xf>
    <xf numFmtId="4" fontId="0" fillId="0" borderId="26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 wrapText="1"/>
    </xf>
    <xf numFmtId="4" fontId="0" fillId="0" borderId="33" xfId="0" applyNumberFormat="1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9" fillId="0" borderId="31" xfId="0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right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4" fontId="15" fillId="0" borderId="39" xfId="0" applyNumberFormat="1" applyFont="1" applyBorder="1" applyAlignment="1">
      <alignment horizontal="right" vertical="center" wrapText="1"/>
    </xf>
    <xf numFmtId="4" fontId="0" fillId="0" borderId="40" xfId="0" applyNumberFormat="1" applyBorder="1" applyAlignment="1">
      <alignment horizontal="right" vertical="center" wrapText="1"/>
    </xf>
    <xf numFmtId="4" fontId="0" fillId="0" borderId="41" xfId="0" applyNumberFormat="1" applyBorder="1" applyAlignment="1">
      <alignment vertical="center"/>
    </xf>
    <xf numFmtId="4" fontId="0" fillId="0" borderId="38" xfId="0" applyNumberFormat="1" applyBorder="1" applyAlignment="1">
      <alignment vertical="center"/>
    </xf>
    <xf numFmtId="4" fontId="0" fillId="0" borderId="38" xfId="0" applyNumberFormat="1" applyBorder="1" applyAlignment="1">
      <alignment horizontal="right" vertical="center"/>
    </xf>
    <xf numFmtId="4" fontId="15" fillId="0" borderId="42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4" fontId="15" fillId="0" borderId="3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4" fontId="15" fillId="18" borderId="20" xfId="0" applyNumberFormat="1" applyFont="1" applyFill="1" applyBorder="1" applyAlignment="1">
      <alignment vertical="center"/>
    </xf>
    <xf numFmtId="4" fontId="15" fillId="0" borderId="27" xfId="0" applyNumberFormat="1" applyFont="1" applyBorder="1" applyAlignment="1">
      <alignment vertical="center"/>
    </xf>
    <xf numFmtId="0" fontId="15" fillId="0" borderId="48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4" fontId="15" fillId="18" borderId="26" xfId="0" applyNumberFormat="1" applyFont="1" applyFill="1" applyBorder="1" applyAlignment="1">
      <alignment vertical="center"/>
    </xf>
    <xf numFmtId="4" fontId="15" fillId="0" borderId="24" xfId="0" applyNumberFormat="1" applyFont="1" applyBorder="1" applyAlignment="1">
      <alignment vertical="center"/>
    </xf>
    <xf numFmtId="0" fontId="15" fillId="0" borderId="48" xfId="0" applyFont="1" applyFill="1" applyBorder="1" applyAlignment="1">
      <alignment horizontal="center" vertical="center" wrapText="1"/>
    </xf>
    <xf numFmtId="4" fontId="15" fillId="18" borderId="26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15" fillId="0" borderId="24" xfId="0" applyNumberFormat="1" applyFont="1" applyBorder="1" applyAlignment="1">
      <alignment/>
    </xf>
    <xf numFmtId="0" fontId="15" fillId="0" borderId="48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4" fontId="15" fillId="18" borderId="23" xfId="0" applyNumberFormat="1" applyFont="1" applyFill="1" applyBorder="1" applyAlignment="1">
      <alignment/>
    </xf>
    <xf numFmtId="4" fontId="15" fillId="18" borderId="24" xfId="0" applyNumberFormat="1" applyFont="1" applyFill="1" applyBorder="1" applyAlignment="1">
      <alignment/>
    </xf>
    <xf numFmtId="4" fontId="0" fillId="18" borderId="23" xfId="0" applyNumberFormat="1" applyFill="1" applyBorder="1" applyAlignment="1">
      <alignment/>
    </xf>
    <xf numFmtId="4" fontId="0" fillId="18" borderId="26" xfId="0" applyNumberFormat="1" applyFill="1" applyBorder="1" applyAlignment="1">
      <alignment/>
    </xf>
    <xf numFmtId="0" fontId="15" fillId="0" borderId="48" xfId="0" applyFont="1" applyBorder="1" applyAlignment="1">
      <alignment horizontal="center" vertical="center" wrapText="1"/>
    </xf>
    <xf numFmtId="0" fontId="0" fillId="0" borderId="34" xfId="0" applyBorder="1" applyAlignment="1">
      <alignment horizontal="justify" vertical="center" wrapText="1"/>
    </xf>
    <xf numFmtId="0" fontId="15" fillId="0" borderId="49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4" fontId="15" fillId="0" borderId="41" xfId="0" applyNumberFormat="1" applyFont="1" applyBorder="1" applyAlignment="1">
      <alignment vertical="center"/>
    </xf>
    <xf numFmtId="4" fontId="15" fillId="0" borderId="39" xfId="0" applyNumberFormat="1" applyFont="1" applyBorder="1" applyAlignment="1">
      <alignment vertical="center"/>
    </xf>
    <xf numFmtId="0" fontId="15" fillId="0" borderId="2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8" fillId="19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9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22.140625" style="0" customWidth="1"/>
    <col min="3" max="3" width="60.00390625" style="0" customWidth="1"/>
    <col min="4" max="4" width="15.00390625" style="0" customWidth="1"/>
    <col min="5" max="5" width="11.7109375" style="0" customWidth="1"/>
    <col min="6" max="6" width="11.421875" style="0" customWidth="1"/>
    <col min="7" max="7" width="12.28125" style="0" customWidth="1"/>
    <col min="8" max="8" width="13.140625" style="0" customWidth="1"/>
    <col min="9" max="9" width="11.8515625" style="0" customWidth="1"/>
    <col min="10" max="10" width="11.7109375" style="0" bestFit="1" customWidth="1"/>
    <col min="11" max="11" width="12.00390625" style="0" customWidth="1"/>
    <col min="12" max="12" width="12.7109375" style="0" customWidth="1"/>
    <col min="13" max="13" width="12.8515625" style="0" customWidth="1"/>
    <col min="14" max="14" width="13.7109375" style="0" customWidth="1"/>
    <col min="15" max="15" width="12.421875" style="0" customWidth="1"/>
    <col min="16" max="16" width="13.00390625" style="0" customWidth="1"/>
    <col min="17" max="17" width="13.28125" style="0" customWidth="1"/>
  </cols>
  <sheetData>
    <row r="2" spans="1:3" s="1" customFormat="1" ht="18.75">
      <c r="A2" s="108" t="s">
        <v>0</v>
      </c>
      <c r="B2" s="108"/>
      <c r="C2" s="108"/>
    </row>
    <row r="3" spans="1:3" s="1" customFormat="1" ht="15">
      <c r="A3" s="2"/>
      <c r="B3" s="2"/>
      <c r="C3" s="2"/>
    </row>
    <row r="4" spans="1:3" s="1" customFormat="1" ht="15.75" thickBot="1">
      <c r="A4" s="2"/>
      <c r="B4" s="2"/>
      <c r="C4" s="2"/>
    </row>
    <row r="5" spans="1:17" ht="30" customHeight="1" thickBot="1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7:17" ht="24" customHeight="1" thickBot="1">
      <c r="G6" s="3"/>
      <c r="H6" s="3"/>
      <c r="I6" s="4"/>
      <c r="J6" s="3"/>
      <c r="K6" s="3"/>
      <c r="Q6" s="3" t="s">
        <v>2</v>
      </c>
    </row>
    <row r="7" spans="1:17" ht="49.5" customHeight="1" thickBot="1">
      <c r="A7" s="103" t="s">
        <v>3</v>
      </c>
      <c r="B7" s="103" t="s">
        <v>4</v>
      </c>
      <c r="C7" s="103" t="s">
        <v>5</v>
      </c>
      <c r="D7" s="109" t="s">
        <v>6</v>
      </c>
      <c r="E7" s="103" t="s">
        <v>7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7" ht="2.25" customHeight="1" hidden="1" thickBot="1">
      <c r="A8" s="103"/>
      <c r="B8" s="103"/>
      <c r="C8" s="103"/>
      <c r="D8" s="109"/>
      <c r="E8" s="5"/>
      <c r="G8" s="6"/>
    </row>
    <row r="9" spans="1:17" ht="22.5" customHeight="1" thickBot="1">
      <c r="A9" s="103"/>
      <c r="B9" s="103"/>
      <c r="C9" s="103"/>
      <c r="D9" s="109"/>
      <c r="E9" s="7" t="s">
        <v>8</v>
      </c>
      <c r="F9" s="8" t="s">
        <v>9</v>
      </c>
      <c r="G9" s="9" t="s">
        <v>10</v>
      </c>
      <c r="H9" s="10" t="s">
        <v>11</v>
      </c>
      <c r="I9" s="11" t="s">
        <v>12</v>
      </c>
      <c r="J9" s="12" t="s">
        <v>13</v>
      </c>
      <c r="K9" s="12" t="s">
        <v>14</v>
      </c>
      <c r="L9" s="11" t="s">
        <v>15</v>
      </c>
      <c r="M9" s="11" t="s">
        <v>16</v>
      </c>
      <c r="N9" s="11" t="s">
        <v>17</v>
      </c>
      <c r="O9" s="11" t="s">
        <v>18</v>
      </c>
      <c r="P9" s="11" t="s">
        <v>19</v>
      </c>
      <c r="Q9" s="13" t="s">
        <v>20</v>
      </c>
    </row>
    <row r="10" spans="1:17" ht="39" customHeight="1" thickBot="1">
      <c r="A10" s="105">
        <v>1</v>
      </c>
      <c r="B10" s="106" t="s">
        <v>21</v>
      </c>
      <c r="C10" s="14" t="s">
        <v>22</v>
      </c>
      <c r="D10" s="15">
        <v>5105992.24</v>
      </c>
      <c r="E10" s="16">
        <v>218577.01</v>
      </c>
      <c r="F10" s="17">
        <v>502731.12</v>
      </c>
      <c r="G10" s="18">
        <v>285713.84</v>
      </c>
      <c r="H10" s="19">
        <v>233242.91</v>
      </c>
      <c r="I10" s="20">
        <v>572624.62</v>
      </c>
      <c r="J10" s="18">
        <v>373542.69</v>
      </c>
      <c r="K10" s="21">
        <v>420159.94</v>
      </c>
      <c r="L10" s="21">
        <v>642737.51</v>
      </c>
      <c r="M10" s="21">
        <v>278564.36</v>
      </c>
      <c r="N10" s="21">
        <v>390932.33</v>
      </c>
      <c r="O10" s="21">
        <v>417421.04</v>
      </c>
      <c r="P10" s="21">
        <v>769744.87</v>
      </c>
      <c r="Q10" s="22">
        <f>SUM(E10:P10)</f>
        <v>5105992.239999999</v>
      </c>
    </row>
    <row r="11" spans="1:17" ht="45" customHeight="1" thickBot="1">
      <c r="A11" s="105"/>
      <c r="B11" s="106"/>
      <c r="C11" s="23" t="s">
        <v>23</v>
      </c>
      <c r="D11" s="24">
        <v>5693763</v>
      </c>
      <c r="E11" s="25">
        <v>88255.62</v>
      </c>
      <c r="F11" s="26">
        <v>137096.97</v>
      </c>
      <c r="G11" s="27">
        <v>128614.45</v>
      </c>
      <c r="H11" s="27">
        <v>244740.43</v>
      </c>
      <c r="I11" s="26">
        <v>437686.12</v>
      </c>
      <c r="J11" s="27">
        <v>418697.57</v>
      </c>
      <c r="K11" s="21">
        <v>592049.38</v>
      </c>
      <c r="L11" s="21">
        <v>494975.6</v>
      </c>
      <c r="M11" s="21">
        <v>664454.74</v>
      </c>
      <c r="N11" s="21">
        <v>323931.42</v>
      </c>
      <c r="O11" s="21">
        <v>680869.55</v>
      </c>
      <c r="P11" s="21">
        <v>1482391.15</v>
      </c>
      <c r="Q11" s="28">
        <f>SUM(E11:P11)</f>
        <v>5693763</v>
      </c>
    </row>
    <row r="12" spans="1:17" ht="24.75" customHeight="1" thickBot="1">
      <c r="A12" s="105"/>
      <c r="B12" s="106"/>
      <c r="C12" s="29" t="s">
        <v>24</v>
      </c>
      <c r="D12" s="24">
        <v>20630</v>
      </c>
      <c r="E12" s="25">
        <v>0</v>
      </c>
      <c r="F12" s="26">
        <v>0</v>
      </c>
      <c r="G12" s="27">
        <v>4285.01</v>
      </c>
      <c r="H12" s="27">
        <v>0</v>
      </c>
      <c r="I12" s="26">
        <v>1697.52</v>
      </c>
      <c r="J12" s="27">
        <v>0</v>
      </c>
      <c r="K12" s="30">
        <v>2511.36</v>
      </c>
      <c r="L12" s="30">
        <v>3853.76</v>
      </c>
      <c r="M12" s="30">
        <v>0</v>
      </c>
      <c r="N12" s="30">
        <v>6143.68</v>
      </c>
      <c r="O12" s="30">
        <v>0</v>
      </c>
      <c r="P12" s="30">
        <v>0</v>
      </c>
      <c r="Q12" s="28">
        <f>SUM(E12:P12)</f>
        <v>18491.33</v>
      </c>
    </row>
    <row r="13" spans="1:17" ht="27" customHeight="1" thickBot="1">
      <c r="A13" s="105"/>
      <c r="B13" s="106"/>
      <c r="C13" s="31" t="s">
        <v>25</v>
      </c>
      <c r="D13" s="24">
        <v>75000</v>
      </c>
      <c r="E13" s="25">
        <v>0</v>
      </c>
      <c r="F13" s="26">
        <v>6234.8</v>
      </c>
      <c r="G13" s="27">
        <v>0</v>
      </c>
      <c r="H13" s="27">
        <v>0</v>
      </c>
      <c r="I13" s="26">
        <v>14552.59</v>
      </c>
      <c r="J13" s="27">
        <v>14552.59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2">
        <v>36069.03</v>
      </c>
      <c r="Q13" s="28">
        <f>SUM(E13:P13)</f>
        <v>71409.01</v>
      </c>
    </row>
    <row r="14" spans="1:17" ht="19.5" customHeight="1" thickBot="1">
      <c r="A14" s="105"/>
      <c r="B14" s="106"/>
      <c r="C14" s="23" t="s">
        <v>26</v>
      </c>
      <c r="D14" s="24">
        <v>2178530</v>
      </c>
      <c r="E14" s="25">
        <v>0</v>
      </c>
      <c r="F14" s="26">
        <v>79515.5</v>
      </c>
      <c r="G14" s="27">
        <v>196343.88</v>
      </c>
      <c r="H14" s="27">
        <v>98880.44</v>
      </c>
      <c r="I14" s="26">
        <v>165502.33</v>
      </c>
      <c r="J14" s="27">
        <v>180786.31</v>
      </c>
      <c r="K14" s="30">
        <v>298613.13</v>
      </c>
      <c r="L14" s="30">
        <v>40439</v>
      </c>
      <c r="M14" s="30">
        <v>229497.32</v>
      </c>
      <c r="N14" s="30">
        <v>306953.81</v>
      </c>
      <c r="O14" s="30">
        <v>169168.34</v>
      </c>
      <c r="P14" s="30">
        <v>411461.92</v>
      </c>
      <c r="Q14" s="28">
        <f>SUM(E14:P14)</f>
        <v>2177161.98</v>
      </c>
    </row>
    <row r="15" spans="1:17" ht="24.75" customHeight="1" thickBot="1">
      <c r="A15" s="105"/>
      <c r="B15" s="106"/>
      <c r="C15" s="23" t="s">
        <v>27</v>
      </c>
      <c r="D15" s="24">
        <f aca="true" t="shared" si="0" ref="D15:Q15">D16+D17+D18</f>
        <v>2520550</v>
      </c>
      <c r="E15" s="33">
        <f t="shared" si="0"/>
        <v>14513.15</v>
      </c>
      <c r="F15" s="34">
        <f t="shared" si="0"/>
        <v>297158.46</v>
      </c>
      <c r="G15" s="34">
        <f t="shared" si="0"/>
        <v>5681.54</v>
      </c>
      <c r="H15" s="34">
        <f t="shared" si="0"/>
        <v>125688.01</v>
      </c>
      <c r="I15" s="34">
        <f t="shared" si="0"/>
        <v>191562.50000000003</v>
      </c>
      <c r="J15" s="34">
        <f t="shared" si="0"/>
        <v>274661.07</v>
      </c>
      <c r="K15" s="34">
        <f t="shared" si="0"/>
        <v>143903.88</v>
      </c>
      <c r="L15" s="34">
        <f t="shared" si="0"/>
        <v>311581.82</v>
      </c>
      <c r="M15" s="34">
        <f t="shared" si="0"/>
        <v>64152.04</v>
      </c>
      <c r="N15" s="34">
        <f t="shared" si="0"/>
        <v>245947.30000000002</v>
      </c>
      <c r="O15" s="34">
        <f t="shared" si="0"/>
        <v>494633.93</v>
      </c>
      <c r="P15" s="34">
        <f t="shared" si="0"/>
        <v>192724.59999999998</v>
      </c>
      <c r="Q15" s="24">
        <f t="shared" si="0"/>
        <v>2362208.3</v>
      </c>
    </row>
    <row r="16" spans="1:17" ht="24.75" customHeight="1" thickBot="1">
      <c r="A16" s="105"/>
      <c r="B16" s="106"/>
      <c r="C16" s="31" t="s">
        <v>28</v>
      </c>
      <c r="D16" s="24">
        <v>1920000</v>
      </c>
      <c r="E16" s="25">
        <v>0</v>
      </c>
      <c r="F16" s="26">
        <v>282645.31</v>
      </c>
      <c r="G16" s="27">
        <v>0</v>
      </c>
      <c r="H16" s="27">
        <v>118870.17</v>
      </c>
      <c r="I16" s="26">
        <v>142644.2</v>
      </c>
      <c r="J16" s="27">
        <v>261514.36</v>
      </c>
      <c r="K16" s="30">
        <v>130757.18</v>
      </c>
      <c r="L16" s="30">
        <v>285288.4</v>
      </c>
      <c r="M16" s="30">
        <v>0</v>
      </c>
      <c r="N16" s="30">
        <v>142644.2</v>
      </c>
      <c r="O16" s="30">
        <v>427932.6</v>
      </c>
      <c r="P16" s="32">
        <v>118870.17</v>
      </c>
      <c r="Q16" s="28">
        <f aca="true" t="shared" si="1" ref="Q16:Q38">SUM(E16:P16)</f>
        <v>1911166.5899999999</v>
      </c>
    </row>
    <row r="17" spans="1:17" ht="24.75" customHeight="1" thickBot="1">
      <c r="A17" s="105"/>
      <c r="B17" s="106"/>
      <c r="C17" s="31" t="s">
        <v>29</v>
      </c>
      <c r="D17" s="24">
        <v>422550</v>
      </c>
      <c r="E17" s="25">
        <v>0</v>
      </c>
      <c r="F17" s="26">
        <v>0</v>
      </c>
      <c r="G17" s="27">
        <v>0</v>
      </c>
      <c r="H17" s="27">
        <v>0</v>
      </c>
      <c r="I17" s="26">
        <v>35282.64</v>
      </c>
      <c r="J17" s="27">
        <v>0</v>
      </c>
      <c r="K17" s="30">
        <v>0</v>
      </c>
      <c r="L17" s="30">
        <v>0</v>
      </c>
      <c r="M17" s="30">
        <v>51005.33</v>
      </c>
      <c r="N17" s="30">
        <v>90156.39</v>
      </c>
      <c r="O17" s="30">
        <v>46981.27</v>
      </c>
      <c r="P17" s="30">
        <v>73854.43</v>
      </c>
      <c r="Q17" s="28">
        <f t="shared" si="1"/>
        <v>297280.05999999994</v>
      </c>
    </row>
    <row r="18" spans="1:17" ht="24.75" customHeight="1" thickBot="1">
      <c r="A18" s="105"/>
      <c r="B18" s="106"/>
      <c r="C18" s="31" t="s">
        <v>30</v>
      </c>
      <c r="D18" s="24">
        <v>178000</v>
      </c>
      <c r="E18" s="25">
        <v>14513.15</v>
      </c>
      <c r="F18" s="26">
        <v>14513.15</v>
      </c>
      <c r="G18" s="27">
        <v>5681.54</v>
      </c>
      <c r="H18" s="27">
        <v>6817.84</v>
      </c>
      <c r="I18" s="26">
        <v>13635.66</v>
      </c>
      <c r="J18" s="27">
        <v>13146.71</v>
      </c>
      <c r="K18" s="30">
        <v>13146.7</v>
      </c>
      <c r="L18" s="30">
        <v>26293.42</v>
      </c>
      <c r="M18" s="30">
        <v>13146.71</v>
      </c>
      <c r="N18" s="30">
        <v>13146.71</v>
      </c>
      <c r="O18" s="30">
        <v>19720.06</v>
      </c>
      <c r="P18" s="30">
        <v>0</v>
      </c>
      <c r="Q18" s="28">
        <f t="shared" si="1"/>
        <v>153761.64999999997</v>
      </c>
    </row>
    <row r="19" spans="1:17" ht="31.5" customHeight="1" thickBot="1">
      <c r="A19" s="105"/>
      <c r="B19" s="106"/>
      <c r="C19" s="23" t="s">
        <v>31</v>
      </c>
      <c r="D19" s="24">
        <v>351000</v>
      </c>
      <c r="E19" s="25">
        <v>3242.75</v>
      </c>
      <c r="F19" s="26">
        <v>17834.12</v>
      </c>
      <c r="G19" s="27">
        <v>26256.26</v>
      </c>
      <c r="H19" s="27">
        <v>44101.33</v>
      </c>
      <c r="I19" s="26">
        <v>40536.05</v>
      </c>
      <c r="J19" s="27">
        <v>34608.52</v>
      </c>
      <c r="K19" s="30">
        <v>3150.53</v>
      </c>
      <c r="L19" s="30">
        <v>0</v>
      </c>
      <c r="M19" s="30">
        <v>34794.71</v>
      </c>
      <c r="N19" s="30">
        <v>15319</v>
      </c>
      <c r="O19" s="30">
        <v>86717.57</v>
      </c>
      <c r="P19" s="30">
        <v>38560.1</v>
      </c>
      <c r="Q19" s="28">
        <f t="shared" si="1"/>
        <v>345120.93999999994</v>
      </c>
    </row>
    <row r="20" spans="1:17" ht="22.5" customHeight="1" thickBot="1">
      <c r="A20" s="105"/>
      <c r="B20" s="106"/>
      <c r="C20" s="23" t="s">
        <v>32</v>
      </c>
      <c r="D20" s="24">
        <v>9844.28</v>
      </c>
      <c r="E20" s="35">
        <v>0</v>
      </c>
      <c r="F20" s="36">
        <v>0</v>
      </c>
      <c r="G20" s="37">
        <v>1140.62</v>
      </c>
      <c r="H20" s="37">
        <v>6379.59</v>
      </c>
      <c r="I20" s="36">
        <v>2324.07</v>
      </c>
      <c r="J20" s="37">
        <v>0</v>
      </c>
      <c r="K20" s="38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28">
        <f t="shared" si="1"/>
        <v>9844.28</v>
      </c>
    </row>
    <row r="21" spans="1:17" ht="29.25" customHeight="1" thickBot="1">
      <c r="A21" s="105"/>
      <c r="B21" s="106"/>
      <c r="C21" s="31" t="s">
        <v>33</v>
      </c>
      <c r="D21" s="24">
        <v>100000</v>
      </c>
      <c r="E21" s="39">
        <v>0</v>
      </c>
      <c r="F21" s="26">
        <v>0</v>
      </c>
      <c r="G21" s="26">
        <v>0</v>
      </c>
      <c r="H21" s="26">
        <v>21039.2</v>
      </c>
      <c r="I21" s="40">
        <v>0</v>
      </c>
      <c r="J21" s="26">
        <v>0</v>
      </c>
      <c r="K21" s="41">
        <v>15779.4</v>
      </c>
      <c r="L21" s="42">
        <v>0</v>
      </c>
      <c r="M21" s="30">
        <v>0</v>
      </c>
      <c r="N21" s="30">
        <v>0</v>
      </c>
      <c r="O21" s="30">
        <v>52993.08</v>
      </c>
      <c r="P21" s="30">
        <v>9993.62</v>
      </c>
      <c r="Q21" s="28">
        <f t="shared" si="1"/>
        <v>99805.29999999999</v>
      </c>
    </row>
    <row r="22" spans="1:17" ht="29.25" customHeight="1" thickBot="1">
      <c r="A22" s="105"/>
      <c r="B22" s="106"/>
      <c r="C22" s="31" t="s">
        <v>34</v>
      </c>
      <c r="D22" s="24">
        <v>108770</v>
      </c>
      <c r="E22" s="43">
        <v>0</v>
      </c>
      <c r="F22" s="20">
        <v>0</v>
      </c>
      <c r="G22" s="18">
        <v>0</v>
      </c>
      <c r="H22" s="18">
        <v>0</v>
      </c>
      <c r="I22" s="44">
        <v>0</v>
      </c>
      <c r="J22" s="18">
        <v>0</v>
      </c>
      <c r="K22" s="21">
        <v>0</v>
      </c>
      <c r="L22" s="30">
        <v>0</v>
      </c>
      <c r="M22" s="30">
        <v>0</v>
      </c>
      <c r="N22" s="30">
        <v>0</v>
      </c>
      <c r="O22" s="30">
        <v>0</v>
      </c>
      <c r="P22" s="30">
        <v>108074.61</v>
      </c>
      <c r="Q22" s="28">
        <f t="shared" si="1"/>
        <v>108074.61</v>
      </c>
    </row>
    <row r="23" spans="1:17" ht="29.25" customHeight="1">
      <c r="A23" s="105"/>
      <c r="B23" s="106"/>
      <c r="C23" s="23" t="s">
        <v>35</v>
      </c>
      <c r="D23" s="24">
        <v>6103403</v>
      </c>
      <c r="E23" s="25">
        <v>484137</v>
      </c>
      <c r="F23" s="26">
        <v>431625</v>
      </c>
      <c r="G23" s="27">
        <v>484587</v>
      </c>
      <c r="H23" s="27">
        <v>532192</v>
      </c>
      <c r="I23" s="26">
        <v>524275</v>
      </c>
      <c r="J23" s="27">
        <v>517299</v>
      </c>
      <c r="K23" s="30">
        <v>514094</v>
      </c>
      <c r="L23" s="30">
        <v>538977</v>
      </c>
      <c r="M23" s="30">
        <v>511680</v>
      </c>
      <c r="N23" s="30">
        <v>509832</v>
      </c>
      <c r="O23" s="30">
        <v>509341</v>
      </c>
      <c r="P23" s="30">
        <v>470806</v>
      </c>
      <c r="Q23" s="28">
        <f t="shared" si="1"/>
        <v>6028845</v>
      </c>
    </row>
    <row r="24" spans="1:17" ht="30" customHeight="1">
      <c r="A24" s="107">
        <v>2</v>
      </c>
      <c r="B24" s="101" t="s">
        <v>36</v>
      </c>
      <c r="C24" s="31" t="s">
        <v>37</v>
      </c>
      <c r="D24" s="24">
        <v>2050000</v>
      </c>
      <c r="E24" s="25">
        <v>144291.3</v>
      </c>
      <c r="F24" s="26">
        <v>192388.4</v>
      </c>
      <c r="G24" s="27">
        <v>150605.7</v>
      </c>
      <c r="H24" s="27">
        <v>200807.6</v>
      </c>
      <c r="I24" s="26">
        <v>0</v>
      </c>
      <c r="J24" s="27">
        <v>200807.6</v>
      </c>
      <c r="K24" s="30">
        <v>150605.7</v>
      </c>
      <c r="L24" s="30">
        <v>200807.6</v>
      </c>
      <c r="M24" s="30">
        <v>150605.7</v>
      </c>
      <c r="N24" s="30">
        <v>150605.7</v>
      </c>
      <c r="O24" s="30">
        <v>200807.6</v>
      </c>
      <c r="P24" s="30">
        <v>251009.5</v>
      </c>
      <c r="Q24" s="28">
        <f t="shared" si="1"/>
        <v>1993342.4000000001</v>
      </c>
    </row>
    <row r="25" spans="1:17" ht="30" customHeight="1">
      <c r="A25" s="107"/>
      <c r="B25" s="101"/>
      <c r="C25" s="31" t="s">
        <v>38</v>
      </c>
      <c r="D25" s="24">
        <v>340000</v>
      </c>
      <c r="E25" s="25">
        <v>25701.39</v>
      </c>
      <c r="F25" s="26">
        <v>25701.39</v>
      </c>
      <c r="G25" s="27">
        <v>23779.92</v>
      </c>
      <c r="H25" s="27">
        <v>23779.92</v>
      </c>
      <c r="I25" s="26">
        <v>0</v>
      </c>
      <c r="J25" s="27">
        <v>23779.92</v>
      </c>
      <c r="K25" s="30">
        <v>23779.92</v>
      </c>
      <c r="L25" s="30">
        <v>23779.92</v>
      </c>
      <c r="M25" s="30">
        <v>35669.88</v>
      </c>
      <c r="N25" s="30">
        <v>35669.88</v>
      </c>
      <c r="O25" s="30">
        <v>47559.84</v>
      </c>
      <c r="P25" s="30">
        <v>11889.96</v>
      </c>
      <c r="Q25" s="28">
        <f t="shared" si="1"/>
        <v>301091.94</v>
      </c>
    </row>
    <row r="26" spans="1:17" ht="43.5" customHeight="1">
      <c r="A26" s="100">
        <v>3</v>
      </c>
      <c r="B26" s="101" t="s">
        <v>39</v>
      </c>
      <c r="C26" s="31" t="s">
        <v>40</v>
      </c>
      <c r="D26" s="24">
        <v>665442.41</v>
      </c>
      <c r="E26" s="25">
        <v>0</v>
      </c>
      <c r="F26" s="26">
        <v>12794.84</v>
      </c>
      <c r="G26" s="27">
        <v>21587.28</v>
      </c>
      <c r="H26" s="27">
        <v>47508.62</v>
      </c>
      <c r="I26" s="26">
        <v>54166.66</v>
      </c>
      <c r="J26" s="27">
        <v>69147.4</v>
      </c>
      <c r="K26" s="30">
        <v>52597.86</v>
      </c>
      <c r="L26" s="30">
        <v>72526.97</v>
      </c>
      <c r="M26" s="30">
        <v>53598.21</v>
      </c>
      <c r="N26" s="30">
        <v>81471.31</v>
      </c>
      <c r="O26" s="30">
        <v>93222.8</v>
      </c>
      <c r="P26" s="30">
        <v>106820.46</v>
      </c>
      <c r="Q26" s="28">
        <f t="shared" si="1"/>
        <v>665442.41</v>
      </c>
    </row>
    <row r="27" spans="1:17" ht="44.25" customHeight="1">
      <c r="A27" s="100"/>
      <c r="B27" s="101"/>
      <c r="C27" s="31" t="s">
        <v>41</v>
      </c>
      <c r="D27" s="24">
        <v>1445153.52</v>
      </c>
      <c r="E27" s="25">
        <v>0</v>
      </c>
      <c r="F27" s="26">
        <v>11362.86</v>
      </c>
      <c r="G27" s="27">
        <v>101462.56</v>
      </c>
      <c r="H27" s="27">
        <v>141573.54</v>
      </c>
      <c r="I27" s="26">
        <v>76220.69</v>
      </c>
      <c r="J27" s="27">
        <v>144315.72</v>
      </c>
      <c r="K27" s="30">
        <v>76220.69</v>
      </c>
      <c r="L27" s="30">
        <v>112315.36</v>
      </c>
      <c r="M27" s="30">
        <v>256831.28</v>
      </c>
      <c r="N27" s="30">
        <v>177570.81</v>
      </c>
      <c r="O27" s="30">
        <v>56716.51</v>
      </c>
      <c r="P27" s="30">
        <v>290563.5</v>
      </c>
      <c r="Q27" s="28">
        <f t="shared" si="1"/>
        <v>1445153.52</v>
      </c>
    </row>
    <row r="28" spans="1:17" ht="41.25" customHeight="1">
      <c r="A28" s="47">
        <v>4</v>
      </c>
      <c r="B28" s="45" t="s">
        <v>42</v>
      </c>
      <c r="C28" s="31" t="s">
        <v>43</v>
      </c>
      <c r="D28" s="24">
        <v>218410.07</v>
      </c>
      <c r="E28" s="25">
        <v>12468.01</v>
      </c>
      <c r="F28" s="26">
        <v>16507.03</v>
      </c>
      <c r="G28" s="27">
        <v>12653.47</v>
      </c>
      <c r="H28" s="27">
        <v>12782.5</v>
      </c>
      <c r="I28" s="26">
        <v>30343.22</v>
      </c>
      <c r="J28" s="27">
        <v>6718.49</v>
      </c>
      <c r="K28" s="30">
        <v>45761.65</v>
      </c>
      <c r="L28" s="30">
        <v>3729.33</v>
      </c>
      <c r="M28" s="30">
        <v>22675.7</v>
      </c>
      <c r="N28" s="30">
        <v>10475.14</v>
      </c>
      <c r="O28" s="30">
        <v>22194.19</v>
      </c>
      <c r="P28" s="30">
        <v>22101.34</v>
      </c>
      <c r="Q28" s="28">
        <f t="shared" si="1"/>
        <v>218410.07000000004</v>
      </c>
    </row>
    <row r="29" spans="1:17" ht="41.25" customHeight="1">
      <c r="A29" s="48">
        <v>5</v>
      </c>
      <c r="B29" s="45" t="s">
        <v>44</v>
      </c>
      <c r="C29" s="49" t="s">
        <v>45</v>
      </c>
      <c r="D29" s="24">
        <v>58636.84</v>
      </c>
      <c r="E29" s="25">
        <v>6036.26</v>
      </c>
      <c r="F29" s="26">
        <v>0</v>
      </c>
      <c r="G29" s="27">
        <v>17123.77</v>
      </c>
      <c r="H29" s="27">
        <v>0</v>
      </c>
      <c r="I29" s="26">
        <v>5532.93</v>
      </c>
      <c r="J29" s="27">
        <v>0</v>
      </c>
      <c r="K29" s="30">
        <v>894.2</v>
      </c>
      <c r="L29" s="30">
        <v>3800.58</v>
      </c>
      <c r="M29" s="30">
        <v>0</v>
      </c>
      <c r="N29" s="30">
        <v>2782.33</v>
      </c>
      <c r="O29" s="30">
        <v>9094.63</v>
      </c>
      <c r="P29" s="30">
        <v>13372.14</v>
      </c>
      <c r="Q29" s="28">
        <f t="shared" si="1"/>
        <v>58636.84</v>
      </c>
    </row>
    <row r="30" spans="1:17" ht="39" customHeight="1">
      <c r="A30" s="100">
        <v>6</v>
      </c>
      <c r="B30" s="101" t="s">
        <v>46</v>
      </c>
      <c r="C30" s="50" t="s">
        <v>47</v>
      </c>
      <c r="D30" s="24">
        <v>5773120</v>
      </c>
      <c r="E30" s="25">
        <v>448640</v>
      </c>
      <c r="F30" s="26">
        <v>421760</v>
      </c>
      <c r="G30" s="27">
        <v>469760</v>
      </c>
      <c r="H30" s="27">
        <v>470080</v>
      </c>
      <c r="I30" s="26">
        <v>491200</v>
      </c>
      <c r="J30" s="27">
        <v>544000</v>
      </c>
      <c r="K30" s="30">
        <v>373120</v>
      </c>
      <c r="L30" s="30">
        <v>465920</v>
      </c>
      <c r="M30" s="30">
        <v>523200</v>
      </c>
      <c r="N30" s="30">
        <v>515840</v>
      </c>
      <c r="O30" s="30">
        <v>513280</v>
      </c>
      <c r="P30" s="30">
        <v>536320</v>
      </c>
      <c r="Q30" s="28">
        <f t="shared" si="1"/>
        <v>5773120</v>
      </c>
    </row>
    <row r="31" spans="1:17" ht="36.75" customHeight="1">
      <c r="A31" s="100"/>
      <c r="B31" s="101"/>
      <c r="C31" s="50" t="s">
        <v>48</v>
      </c>
      <c r="D31" s="24">
        <v>4222253.76</v>
      </c>
      <c r="E31" s="25">
        <v>328924.9</v>
      </c>
      <c r="F31" s="26">
        <v>345943.79</v>
      </c>
      <c r="G31" s="27">
        <v>278774.77</v>
      </c>
      <c r="H31" s="27">
        <v>430988.1</v>
      </c>
      <c r="I31" s="26">
        <v>498373.76</v>
      </c>
      <c r="J31" s="27">
        <v>387089.02</v>
      </c>
      <c r="K31" s="30">
        <v>262788.65</v>
      </c>
      <c r="L31" s="30">
        <v>245882.66</v>
      </c>
      <c r="M31" s="30">
        <v>284883.97</v>
      </c>
      <c r="N31" s="30">
        <v>365951.51</v>
      </c>
      <c r="O31" s="30">
        <v>290290.58</v>
      </c>
      <c r="P31" s="30">
        <v>502362.05</v>
      </c>
      <c r="Q31" s="28">
        <f t="shared" si="1"/>
        <v>4222253.76</v>
      </c>
    </row>
    <row r="32" spans="1:17" ht="41.25" customHeight="1">
      <c r="A32" s="100"/>
      <c r="B32" s="101"/>
      <c r="C32" s="50" t="s">
        <v>49</v>
      </c>
      <c r="D32" s="24">
        <v>5871910.19</v>
      </c>
      <c r="E32" s="25">
        <v>351475.47</v>
      </c>
      <c r="F32" s="26">
        <v>450134.6</v>
      </c>
      <c r="G32" s="27">
        <v>173261.32</v>
      </c>
      <c r="H32" s="27">
        <v>357399.95</v>
      </c>
      <c r="I32" s="26">
        <v>486399.9</v>
      </c>
      <c r="J32" s="27">
        <v>208915.05</v>
      </c>
      <c r="K32" s="30">
        <v>252555.12</v>
      </c>
      <c r="L32" s="30">
        <v>645694.9</v>
      </c>
      <c r="M32" s="30">
        <v>678766.06</v>
      </c>
      <c r="N32" s="30">
        <v>907562.39</v>
      </c>
      <c r="O32" s="30">
        <v>516912.21</v>
      </c>
      <c r="P32" s="30">
        <v>842833.22</v>
      </c>
      <c r="Q32" s="28">
        <f t="shared" si="1"/>
        <v>5871910.1899999995</v>
      </c>
    </row>
    <row r="33" spans="1:17" ht="33" customHeight="1">
      <c r="A33" s="100">
        <v>7</v>
      </c>
      <c r="B33" s="101" t="s">
        <v>50</v>
      </c>
      <c r="C33" s="50" t="s">
        <v>51</v>
      </c>
      <c r="D33" s="24">
        <v>3571840</v>
      </c>
      <c r="E33" s="25">
        <v>189760</v>
      </c>
      <c r="F33" s="26">
        <v>329280</v>
      </c>
      <c r="G33" s="27">
        <v>267200</v>
      </c>
      <c r="H33" s="27">
        <v>194240</v>
      </c>
      <c r="I33" s="26">
        <v>369920</v>
      </c>
      <c r="J33" s="27">
        <v>410880</v>
      </c>
      <c r="K33" s="30">
        <v>277760</v>
      </c>
      <c r="L33" s="30">
        <v>319360</v>
      </c>
      <c r="M33" s="30">
        <v>235520</v>
      </c>
      <c r="N33" s="30">
        <v>260480</v>
      </c>
      <c r="O33" s="30">
        <v>425920</v>
      </c>
      <c r="P33" s="30">
        <v>291520</v>
      </c>
      <c r="Q33" s="28">
        <f t="shared" si="1"/>
        <v>3571840</v>
      </c>
    </row>
    <row r="34" spans="1:17" ht="42" customHeight="1">
      <c r="A34" s="100"/>
      <c r="B34" s="101"/>
      <c r="C34" s="49" t="s">
        <v>52</v>
      </c>
      <c r="D34" s="24">
        <v>3449989.79</v>
      </c>
      <c r="E34" s="25">
        <v>257706.29</v>
      </c>
      <c r="F34" s="26">
        <v>14045.96</v>
      </c>
      <c r="G34" s="27">
        <v>284040.18</v>
      </c>
      <c r="H34" s="27">
        <v>203116.03</v>
      </c>
      <c r="I34" s="26">
        <v>332884.84</v>
      </c>
      <c r="J34" s="27">
        <v>402446.24</v>
      </c>
      <c r="K34" s="30">
        <v>255528.36</v>
      </c>
      <c r="L34" s="30">
        <v>243661.95</v>
      </c>
      <c r="M34" s="30">
        <v>303697.44</v>
      </c>
      <c r="N34" s="30">
        <v>395521.53</v>
      </c>
      <c r="O34" s="30">
        <v>293575.83</v>
      </c>
      <c r="P34" s="30">
        <v>463756.91</v>
      </c>
      <c r="Q34" s="28">
        <f t="shared" si="1"/>
        <v>3449981.5600000005</v>
      </c>
    </row>
    <row r="35" spans="1:17" ht="43.5" customHeight="1">
      <c r="A35" s="100"/>
      <c r="B35" s="101"/>
      <c r="C35" s="49" t="s">
        <v>53</v>
      </c>
      <c r="D35" s="24">
        <v>2398207.6</v>
      </c>
      <c r="E35" s="25">
        <v>142741.34</v>
      </c>
      <c r="F35" s="26">
        <v>295260.33</v>
      </c>
      <c r="G35" s="27">
        <v>177522.24</v>
      </c>
      <c r="H35" s="27">
        <v>254155.95</v>
      </c>
      <c r="I35" s="26">
        <v>177909.17</v>
      </c>
      <c r="J35" s="27">
        <v>152493.57</v>
      </c>
      <c r="K35" s="30">
        <v>127077.98</v>
      </c>
      <c r="L35" s="30">
        <v>73855.89</v>
      </c>
      <c r="M35" s="30">
        <v>136017.52</v>
      </c>
      <c r="N35" s="30">
        <v>246186.32</v>
      </c>
      <c r="O35" s="30">
        <v>172330.42</v>
      </c>
      <c r="P35" s="30">
        <v>442656.87</v>
      </c>
      <c r="Q35" s="28">
        <f t="shared" si="1"/>
        <v>2398207.6</v>
      </c>
    </row>
    <row r="36" spans="1:17" ht="63.75" customHeight="1">
      <c r="A36" s="48">
        <v>8</v>
      </c>
      <c r="B36" s="51" t="s">
        <v>54</v>
      </c>
      <c r="C36" s="49" t="s">
        <v>55</v>
      </c>
      <c r="D36" s="52">
        <v>23844875</v>
      </c>
      <c r="E36" s="25">
        <v>1738004</v>
      </c>
      <c r="F36" s="26">
        <v>1613864</v>
      </c>
      <c r="G36" s="27">
        <v>1819424</v>
      </c>
      <c r="H36" s="27">
        <v>1992477.33</v>
      </c>
      <c r="I36" s="26">
        <v>2005413.33</v>
      </c>
      <c r="J36" s="27">
        <v>2022870.33</v>
      </c>
      <c r="K36" s="30">
        <v>2044657.33</v>
      </c>
      <c r="L36" s="30">
        <v>2148192.33</v>
      </c>
      <c r="M36" s="30">
        <v>2072902.33</v>
      </c>
      <c r="N36" s="30">
        <v>2076557.33</v>
      </c>
      <c r="O36" s="30">
        <v>2103629.33</v>
      </c>
      <c r="P36" s="30">
        <v>2180351.33</v>
      </c>
      <c r="Q36" s="28">
        <f t="shared" si="1"/>
        <v>23818342.97</v>
      </c>
    </row>
    <row r="37" spans="1:17" ht="59.25" customHeight="1">
      <c r="A37" s="46">
        <v>9</v>
      </c>
      <c r="B37" s="53" t="s">
        <v>56</v>
      </c>
      <c r="C37" s="54" t="s">
        <v>55</v>
      </c>
      <c r="D37" s="52">
        <v>7142918</v>
      </c>
      <c r="E37" s="35">
        <v>506088</v>
      </c>
      <c r="F37" s="26">
        <v>478185</v>
      </c>
      <c r="G37" s="27">
        <v>550968</v>
      </c>
      <c r="H37" s="37">
        <v>601011</v>
      </c>
      <c r="I37" s="36">
        <v>606855</v>
      </c>
      <c r="J37" s="37">
        <v>607121</v>
      </c>
      <c r="K37" s="30">
        <v>605239</v>
      </c>
      <c r="L37" s="30">
        <v>646972</v>
      </c>
      <c r="M37" s="30">
        <v>636266</v>
      </c>
      <c r="N37" s="30">
        <v>636416</v>
      </c>
      <c r="O37" s="30">
        <v>607121</v>
      </c>
      <c r="P37" s="30">
        <v>659717</v>
      </c>
      <c r="Q37" s="28">
        <f t="shared" si="1"/>
        <v>7141959</v>
      </c>
    </row>
    <row r="38" spans="1:17" ht="30" customHeight="1" thickBot="1">
      <c r="A38" s="55">
        <v>10</v>
      </c>
      <c r="B38" s="56" t="s">
        <v>57</v>
      </c>
      <c r="C38" s="57" t="s">
        <v>55</v>
      </c>
      <c r="D38" s="58">
        <v>4714292</v>
      </c>
      <c r="E38" s="59">
        <v>312477</v>
      </c>
      <c r="F38" s="60">
        <v>296769</v>
      </c>
      <c r="G38" s="61">
        <v>336039</v>
      </c>
      <c r="H38" s="61">
        <v>380113</v>
      </c>
      <c r="I38" s="60">
        <v>388446</v>
      </c>
      <c r="J38" s="61">
        <v>401907</v>
      </c>
      <c r="K38" s="62">
        <v>402548</v>
      </c>
      <c r="L38" s="62">
        <v>430111</v>
      </c>
      <c r="M38" s="62">
        <v>421137</v>
      </c>
      <c r="N38" s="62">
        <v>428829</v>
      </c>
      <c r="O38" s="62">
        <v>428829</v>
      </c>
      <c r="P38" s="62">
        <v>486519</v>
      </c>
      <c r="Q38" s="63">
        <f t="shared" si="1"/>
        <v>4713724</v>
      </c>
    </row>
    <row r="39" spans="1:4" ht="24" customHeight="1" thickBot="1">
      <c r="A39" s="64"/>
      <c r="D39" s="65"/>
    </row>
    <row r="40" spans="2:17" ht="37.5" customHeight="1" thickBot="1">
      <c r="B40" s="102" t="s">
        <v>58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4:17" ht="23.25" customHeight="1" thickBot="1">
      <c r="D41" s="66"/>
      <c r="H41" s="3"/>
      <c r="J41" s="3"/>
      <c r="K41" s="3"/>
      <c r="Q41" s="3" t="s">
        <v>2</v>
      </c>
    </row>
    <row r="42" spans="2:17" ht="15" customHeight="1" thickBot="1">
      <c r="B42" s="103" t="s">
        <v>59</v>
      </c>
      <c r="C42" s="103" t="s">
        <v>5</v>
      </c>
      <c r="D42" s="103" t="s">
        <v>6</v>
      </c>
      <c r="E42" s="104" t="s">
        <v>60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2:17" ht="11.25" customHeight="1" thickBot="1">
      <c r="B43" s="103"/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2:17" ht="31.5" customHeight="1" thickBot="1">
      <c r="B44" s="103"/>
      <c r="C44" s="103"/>
      <c r="D44" s="103"/>
      <c r="E44" s="67" t="s">
        <v>8</v>
      </c>
      <c r="F44" s="68" t="s">
        <v>9</v>
      </c>
      <c r="G44" s="69" t="s">
        <v>10</v>
      </c>
      <c r="H44" s="70" t="s">
        <v>11</v>
      </c>
      <c r="I44" s="70" t="s">
        <v>61</v>
      </c>
      <c r="J44" s="70" t="s">
        <v>13</v>
      </c>
      <c r="K44" s="71" t="s">
        <v>62</v>
      </c>
      <c r="L44" s="72" t="s">
        <v>15</v>
      </c>
      <c r="M44" s="72" t="s">
        <v>16</v>
      </c>
      <c r="N44" s="72" t="s">
        <v>17</v>
      </c>
      <c r="O44" s="72" t="s">
        <v>18</v>
      </c>
      <c r="P44" s="73" t="s">
        <v>19</v>
      </c>
      <c r="Q44" s="9" t="s">
        <v>20</v>
      </c>
    </row>
    <row r="45" spans="2:17" ht="43.5" customHeight="1">
      <c r="B45" s="74">
        <v>1</v>
      </c>
      <c r="C45" s="75" t="s">
        <v>63</v>
      </c>
      <c r="D45" s="76">
        <f aca="true" t="shared" si="2" ref="D45:Q45">D10+D26+D28+D29+D31+D34</f>
        <v>13720725.11</v>
      </c>
      <c r="E45" s="18">
        <f t="shared" si="2"/>
        <v>823712.4700000001</v>
      </c>
      <c r="F45" s="20">
        <f t="shared" si="2"/>
        <v>892022.74</v>
      </c>
      <c r="G45" s="18">
        <f t="shared" si="2"/>
        <v>899893.31</v>
      </c>
      <c r="H45" s="18">
        <f t="shared" si="2"/>
        <v>927638.16</v>
      </c>
      <c r="I45" s="18">
        <f t="shared" si="2"/>
        <v>1493926.03</v>
      </c>
      <c r="J45" s="18">
        <f t="shared" si="2"/>
        <v>1238943.8399999999</v>
      </c>
      <c r="K45" s="18">
        <f t="shared" si="2"/>
        <v>1037730.66</v>
      </c>
      <c r="L45" s="18">
        <f t="shared" si="2"/>
        <v>1212339</v>
      </c>
      <c r="M45" s="18">
        <f t="shared" si="2"/>
        <v>943419.6799999999</v>
      </c>
      <c r="N45" s="18">
        <f t="shared" si="2"/>
        <v>1247134.1500000001</v>
      </c>
      <c r="O45" s="18">
        <f t="shared" si="2"/>
        <v>1125799.07</v>
      </c>
      <c r="P45" s="18">
        <f t="shared" si="2"/>
        <v>1878157.7699999998</v>
      </c>
      <c r="Q45" s="77">
        <f t="shared" si="2"/>
        <v>13720716.88</v>
      </c>
    </row>
    <row r="46" spans="2:17" ht="31.5" customHeight="1">
      <c r="B46" s="78">
        <v>2</v>
      </c>
      <c r="C46" s="79" t="s">
        <v>64</v>
      </c>
      <c r="D46" s="80">
        <f aca="true" t="shared" si="3" ref="D46:Q46">D30+D33</f>
        <v>9344960</v>
      </c>
      <c r="E46" s="27">
        <f t="shared" si="3"/>
        <v>638400</v>
      </c>
      <c r="F46" s="26">
        <f t="shared" si="3"/>
        <v>751040</v>
      </c>
      <c r="G46" s="27">
        <f t="shared" si="3"/>
        <v>736960</v>
      </c>
      <c r="H46" s="27">
        <f t="shared" si="3"/>
        <v>664320</v>
      </c>
      <c r="I46" s="27">
        <f t="shared" si="3"/>
        <v>861120</v>
      </c>
      <c r="J46" s="27">
        <f t="shared" si="3"/>
        <v>954880</v>
      </c>
      <c r="K46" s="27">
        <f t="shared" si="3"/>
        <v>650880</v>
      </c>
      <c r="L46" s="27">
        <f t="shared" si="3"/>
        <v>785280</v>
      </c>
      <c r="M46" s="27">
        <f t="shared" si="3"/>
        <v>758720</v>
      </c>
      <c r="N46" s="27">
        <f t="shared" si="3"/>
        <v>776320</v>
      </c>
      <c r="O46" s="27">
        <f t="shared" si="3"/>
        <v>939200</v>
      </c>
      <c r="P46" s="27">
        <f t="shared" si="3"/>
        <v>827840</v>
      </c>
      <c r="Q46" s="81">
        <f t="shared" si="3"/>
        <v>9344960</v>
      </c>
    </row>
    <row r="47" spans="2:17" ht="24.75" customHeight="1">
      <c r="B47" s="82">
        <v>3</v>
      </c>
      <c r="C47" s="79" t="s">
        <v>65</v>
      </c>
      <c r="D47" s="83">
        <f aca="true" t="shared" si="4" ref="D47:Q47">D12</f>
        <v>20630</v>
      </c>
      <c r="E47" s="84">
        <f t="shared" si="4"/>
        <v>0</v>
      </c>
      <c r="F47" s="85">
        <f t="shared" si="4"/>
        <v>0</v>
      </c>
      <c r="G47" s="85">
        <f t="shared" si="4"/>
        <v>4285.01</v>
      </c>
      <c r="H47" s="84">
        <f t="shared" si="4"/>
        <v>0</v>
      </c>
      <c r="I47" s="84">
        <f t="shared" si="4"/>
        <v>1697.52</v>
      </c>
      <c r="J47" s="84">
        <f t="shared" si="4"/>
        <v>0</v>
      </c>
      <c r="K47" s="84">
        <f t="shared" si="4"/>
        <v>2511.36</v>
      </c>
      <c r="L47" s="84">
        <f t="shared" si="4"/>
        <v>3853.76</v>
      </c>
      <c r="M47" s="84">
        <f t="shared" si="4"/>
        <v>0</v>
      </c>
      <c r="N47" s="84">
        <f t="shared" si="4"/>
        <v>6143.68</v>
      </c>
      <c r="O47" s="84">
        <f t="shared" si="4"/>
        <v>0</v>
      </c>
      <c r="P47" s="84">
        <f t="shared" si="4"/>
        <v>0</v>
      </c>
      <c r="Q47" s="86">
        <f t="shared" si="4"/>
        <v>18491.33</v>
      </c>
    </row>
    <row r="48" spans="2:17" ht="30" customHeight="1">
      <c r="B48" s="82">
        <v>4</v>
      </c>
      <c r="C48" s="79" t="s">
        <v>66</v>
      </c>
      <c r="D48" s="83">
        <f aca="true" t="shared" si="5" ref="D48:Q48">D13</f>
        <v>75000</v>
      </c>
      <c r="E48" s="84">
        <f t="shared" si="5"/>
        <v>0</v>
      </c>
      <c r="F48" s="85">
        <f t="shared" si="5"/>
        <v>6234.8</v>
      </c>
      <c r="G48" s="84">
        <f t="shared" si="5"/>
        <v>0</v>
      </c>
      <c r="H48" s="84">
        <f t="shared" si="5"/>
        <v>0</v>
      </c>
      <c r="I48" s="84">
        <f t="shared" si="5"/>
        <v>14552.59</v>
      </c>
      <c r="J48" s="84">
        <f t="shared" si="5"/>
        <v>14552.59</v>
      </c>
      <c r="K48" s="84">
        <f t="shared" si="5"/>
        <v>0</v>
      </c>
      <c r="L48" s="84">
        <f t="shared" si="5"/>
        <v>0</v>
      </c>
      <c r="M48" s="84">
        <f t="shared" si="5"/>
        <v>0</v>
      </c>
      <c r="N48" s="84">
        <f t="shared" si="5"/>
        <v>0</v>
      </c>
      <c r="O48" s="84">
        <f t="shared" si="5"/>
        <v>0</v>
      </c>
      <c r="P48" s="84">
        <f t="shared" si="5"/>
        <v>36069.03</v>
      </c>
      <c r="Q48" s="86">
        <f t="shared" si="5"/>
        <v>71409.01</v>
      </c>
    </row>
    <row r="49" spans="2:17" ht="21.75" customHeight="1">
      <c r="B49" s="87">
        <v>5</v>
      </c>
      <c r="C49" s="79" t="s">
        <v>67</v>
      </c>
      <c r="D49" s="83">
        <f aca="true" t="shared" si="6" ref="D49:Q49">D14</f>
        <v>2178530</v>
      </c>
      <c r="E49" s="84">
        <f t="shared" si="6"/>
        <v>0</v>
      </c>
      <c r="F49" s="85">
        <f t="shared" si="6"/>
        <v>79515.5</v>
      </c>
      <c r="G49" s="84">
        <f t="shared" si="6"/>
        <v>196343.88</v>
      </c>
      <c r="H49" s="84">
        <f t="shared" si="6"/>
        <v>98880.44</v>
      </c>
      <c r="I49" s="84">
        <f t="shared" si="6"/>
        <v>165502.33</v>
      </c>
      <c r="J49" s="84">
        <f t="shared" si="6"/>
        <v>180786.31</v>
      </c>
      <c r="K49" s="84">
        <f t="shared" si="6"/>
        <v>298613.13</v>
      </c>
      <c r="L49" s="84">
        <f t="shared" si="6"/>
        <v>40439</v>
      </c>
      <c r="M49" s="84">
        <f t="shared" si="6"/>
        <v>229497.32</v>
      </c>
      <c r="N49" s="84">
        <f t="shared" si="6"/>
        <v>306953.81</v>
      </c>
      <c r="O49" s="84">
        <f t="shared" si="6"/>
        <v>169168.34</v>
      </c>
      <c r="P49" s="84">
        <f t="shared" si="6"/>
        <v>411461.92</v>
      </c>
      <c r="Q49" s="86">
        <f t="shared" si="6"/>
        <v>2177161.98</v>
      </c>
    </row>
    <row r="50" spans="2:17" ht="29.25" customHeight="1">
      <c r="B50" s="78">
        <v>6</v>
      </c>
      <c r="C50" s="79" t="s">
        <v>68</v>
      </c>
      <c r="D50" s="83">
        <f aca="true" t="shared" si="7" ref="D50:Q50">D19</f>
        <v>351000</v>
      </c>
      <c r="E50" s="84">
        <f t="shared" si="7"/>
        <v>3242.75</v>
      </c>
      <c r="F50" s="85">
        <f t="shared" si="7"/>
        <v>17834.12</v>
      </c>
      <c r="G50" s="84">
        <f t="shared" si="7"/>
        <v>26256.26</v>
      </c>
      <c r="H50" s="84">
        <f t="shared" si="7"/>
        <v>44101.33</v>
      </c>
      <c r="I50" s="84">
        <f t="shared" si="7"/>
        <v>40536.05</v>
      </c>
      <c r="J50" s="84">
        <f t="shared" si="7"/>
        <v>34608.52</v>
      </c>
      <c r="K50" s="84">
        <f t="shared" si="7"/>
        <v>3150.53</v>
      </c>
      <c r="L50" s="84">
        <f t="shared" si="7"/>
        <v>0</v>
      </c>
      <c r="M50" s="84">
        <f t="shared" si="7"/>
        <v>34794.71</v>
      </c>
      <c r="N50" s="84">
        <f t="shared" si="7"/>
        <v>15319</v>
      </c>
      <c r="O50" s="84">
        <f t="shared" si="7"/>
        <v>86717.57</v>
      </c>
      <c r="P50" s="84">
        <f t="shared" si="7"/>
        <v>38560.1</v>
      </c>
      <c r="Q50" s="86">
        <f t="shared" si="7"/>
        <v>345120.93999999994</v>
      </c>
    </row>
    <row r="51" spans="2:17" ht="25.5" customHeight="1">
      <c r="B51" s="99">
        <v>7</v>
      </c>
      <c r="C51" s="88" t="s">
        <v>69</v>
      </c>
      <c r="D51" s="83">
        <f aca="true" t="shared" si="8" ref="D51:Q51">D52+D53+D54+D55</f>
        <v>4910550</v>
      </c>
      <c r="E51" s="89">
        <f t="shared" si="8"/>
        <v>184505.83999999997</v>
      </c>
      <c r="F51" s="83">
        <f t="shared" si="8"/>
        <v>515248.25</v>
      </c>
      <c r="G51" s="89">
        <f t="shared" si="8"/>
        <v>180067.16000000003</v>
      </c>
      <c r="H51" s="89">
        <f t="shared" si="8"/>
        <v>350275.53</v>
      </c>
      <c r="I51" s="89">
        <f t="shared" si="8"/>
        <v>191562.5</v>
      </c>
      <c r="J51" s="89">
        <f t="shared" si="8"/>
        <v>499248.58999999997</v>
      </c>
      <c r="K51" s="89">
        <f t="shared" si="8"/>
        <v>318289.5</v>
      </c>
      <c r="L51" s="89">
        <f t="shared" si="8"/>
        <v>536169.3400000001</v>
      </c>
      <c r="M51" s="89">
        <f t="shared" si="8"/>
        <v>250427.62</v>
      </c>
      <c r="N51" s="89">
        <f t="shared" si="8"/>
        <v>432222.88</v>
      </c>
      <c r="O51" s="89">
        <f t="shared" si="8"/>
        <v>743001.3699999999</v>
      </c>
      <c r="P51" s="89">
        <f t="shared" si="8"/>
        <v>455624.06</v>
      </c>
      <c r="Q51" s="90">
        <f t="shared" si="8"/>
        <v>4656642.640000001</v>
      </c>
    </row>
    <row r="52" spans="2:17" ht="21.75" customHeight="1">
      <c r="B52" s="99"/>
      <c r="C52" s="79" t="s">
        <v>30</v>
      </c>
      <c r="D52" s="83">
        <f aca="true" t="shared" si="9" ref="D52:Q52">D18</f>
        <v>178000</v>
      </c>
      <c r="E52" s="91">
        <f t="shared" si="9"/>
        <v>14513.15</v>
      </c>
      <c r="F52" s="92">
        <f t="shared" si="9"/>
        <v>14513.15</v>
      </c>
      <c r="G52" s="92">
        <f t="shared" si="9"/>
        <v>5681.54</v>
      </c>
      <c r="H52" s="91">
        <f t="shared" si="9"/>
        <v>6817.84</v>
      </c>
      <c r="I52" s="91">
        <f t="shared" si="9"/>
        <v>13635.66</v>
      </c>
      <c r="J52" s="91">
        <f t="shared" si="9"/>
        <v>13146.71</v>
      </c>
      <c r="K52" s="91">
        <f t="shared" si="9"/>
        <v>13146.7</v>
      </c>
      <c r="L52" s="91">
        <f t="shared" si="9"/>
        <v>26293.42</v>
      </c>
      <c r="M52" s="91">
        <f t="shared" si="9"/>
        <v>13146.71</v>
      </c>
      <c r="N52" s="91">
        <f t="shared" si="9"/>
        <v>13146.71</v>
      </c>
      <c r="O52" s="91">
        <f t="shared" si="9"/>
        <v>19720.06</v>
      </c>
      <c r="P52" s="91">
        <f t="shared" si="9"/>
        <v>0</v>
      </c>
      <c r="Q52" s="90">
        <f t="shared" si="9"/>
        <v>153761.64999999997</v>
      </c>
    </row>
    <row r="53" spans="2:17" ht="22.5" customHeight="1">
      <c r="B53" s="99"/>
      <c r="C53" s="79" t="s">
        <v>70</v>
      </c>
      <c r="D53" s="83">
        <f aca="true" t="shared" si="10" ref="D53:Q53">D24</f>
        <v>2050000</v>
      </c>
      <c r="E53" s="84">
        <f t="shared" si="10"/>
        <v>144291.3</v>
      </c>
      <c r="F53" s="85">
        <f t="shared" si="10"/>
        <v>192388.4</v>
      </c>
      <c r="G53" s="84">
        <f t="shared" si="10"/>
        <v>150605.7</v>
      </c>
      <c r="H53" s="84">
        <f t="shared" si="10"/>
        <v>200807.6</v>
      </c>
      <c r="I53" s="84">
        <f t="shared" si="10"/>
        <v>0</v>
      </c>
      <c r="J53" s="84">
        <f t="shared" si="10"/>
        <v>200807.6</v>
      </c>
      <c r="K53" s="84">
        <f t="shared" si="10"/>
        <v>150605.7</v>
      </c>
      <c r="L53" s="84">
        <f t="shared" si="10"/>
        <v>200807.6</v>
      </c>
      <c r="M53" s="84">
        <f t="shared" si="10"/>
        <v>150605.7</v>
      </c>
      <c r="N53" s="84">
        <f t="shared" si="10"/>
        <v>150605.7</v>
      </c>
      <c r="O53" s="84">
        <f t="shared" si="10"/>
        <v>200807.6</v>
      </c>
      <c r="P53" s="84">
        <f t="shared" si="10"/>
        <v>251009.5</v>
      </c>
      <c r="Q53" s="86">
        <f t="shared" si="10"/>
        <v>1993342.4000000001</v>
      </c>
    </row>
    <row r="54" spans="2:17" ht="22.5" customHeight="1">
      <c r="B54" s="99"/>
      <c r="C54" s="79" t="s">
        <v>29</v>
      </c>
      <c r="D54" s="83">
        <f aca="true" t="shared" si="11" ref="D54:Q54">D17</f>
        <v>422550</v>
      </c>
      <c r="E54" s="92">
        <f t="shared" si="11"/>
        <v>0</v>
      </c>
      <c r="F54" s="92">
        <f t="shared" si="11"/>
        <v>0</v>
      </c>
      <c r="G54" s="91">
        <f t="shared" si="11"/>
        <v>0</v>
      </c>
      <c r="H54" s="91">
        <f t="shared" si="11"/>
        <v>0</v>
      </c>
      <c r="I54" s="91">
        <f t="shared" si="11"/>
        <v>35282.64</v>
      </c>
      <c r="J54" s="91">
        <f t="shared" si="11"/>
        <v>0</v>
      </c>
      <c r="K54" s="91">
        <f t="shared" si="11"/>
        <v>0</v>
      </c>
      <c r="L54" s="91">
        <f t="shared" si="11"/>
        <v>0</v>
      </c>
      <c r="M54" s="91">
        <f t="shared" si="11"/>
        <v>51005.33</v>
      </c>
      <c r="N54" s="91">
        <f t="shared" si="11"/>
        <v>90156.39</v>
      </c>
      <c r="O54" s="91">
        <f t="shared" si="11"/>
        <v>46981.27</v>
      </c>
      <c r="P54" s="91">
        <f t="shared" si="11"/>
        <v>73854.43</v>
      </c>
      <c r="Q54" s="90">
        <f t="shared" si="11"/>
        <v>297280.05999999994</v>
      </c>
    </row>
    <row r="55" spans="2:17" ht="21" customHeight="1">
      <c r="B55" s="99"/>
      <c r="C55" s="79" t="s">
        <v>28</v>
      </c>
      <c r="D55" s="83">
        <f aca="true" t="shared" si="12" ref="D55:Q55">D16+D25</f>
        <v>2260000</v>
      </c>
      <c r="E55" s="84">
        <f t="shared" si="12"/>
        <v>25701.39</v>
      </c>
      <c r="F55" s="85">
        <f t="shared" si="12"/>
        <v>308346.7</v>
      </c>
      <c r="G55" s="84">
        <f t="shared" si="12"/>
        <v>23779.92</v>
      </c>
      <c r="H55" s="84">
        <f t="shared" si="12"/>
        <v>142650.09</v>
      </c>
      <c r="I55" s="84">
        <f t="shared" si="12"/>
        <v>142644.2</v>
      </c>
      <c r="J55" s="84">
        <f t="shared" si="12"/>
        <v>285294.27999999997</v>
      </c>
      <c r="K55" s="84">
        <f t="shared" si="12"/>
        <v>154537.09999999998</v>
      </c>
      <c r="L55" s="84">
        <f t="shared" si="12"/>
        <v>309068.32</v>
      </c>
      <c r="M55" s="84">
        <f t="shared" si="12"/>
        <v>35669.88</v>
      </c>
      <c r="N55" s="84">
        <f t="shared" si="12"/>
        <v>178314.08000000002</v>
      </c>
      <c r="O55" s="84">
        <f t="shared" si="12"/>
        <v>475492.43999999994</v>
      </c>
      <c r="P55" s="84">
        <f t="shared" si="12"/>
        <v>130760.13</v>
      </c>
      <c r="Q55" s="86">
        <f t="shared" si="12"/>
        <v>2212258.53</v>
      </c>
    </row>
    <row r="56" spans="2:17" ht="24.75" customHeight="1">
      <c r="B56" s="93">
        <v>8</v>
      </c>
      <c r="C56" s="79" t="s">
        <v>71</v>
      </c>
      <c r="D56" s="83">
        <f aca="true" t="shared" si="13" ref="D56:Q56">D20</f>
        <v>9844.28</v>
      </c>
      <c r="E56" s="84">
        <f t="shared" si="13"/>
        <v>0</v>
      </c>
      <c r="F56" s="85">
        <f t="shared" si="13"/>
        <v>0</v>
      </c>
      <c r="G56" s="84">
        <f t="shared" si="13"/>
        <v>1140.62</v>
      </c>
      <c r="H56" s="84">
        <f t="shared" si="13"/>
        <v>6379.59</v>
      </c>
      <c r="I56" s="84">
        <f t="shared" si="13"/>
        <v>2324.07</v>
      </c>
      <c r="J56" s="84">
        <f t="shared" si="13"/>
        <v>0</v>
      </c>
      <c r="K56" s="84">
        <f t="shared" si="13"/>
        <v>0</v>
      </c>
      <c r="L56" s="84">
        <f t="shared" si="13"/>
        <v>0</v>
      </c>
      <c r="M56" s="84">
        <f t="shared" si="13"/>
        <v>0</v>
      </c>
      <c r="N56" s="84">
        <f t="shared" si="13"/>
        <v>0</v>
      </c>
      <c r="O56" s="84">
        <f t="shared" si="13"/>
        <v>0</v>
      </c>
      <c r="P56" s="84">
        <f t="shared" si="13"/>
        <v>0</v>
      </c>
      <c r="Q56" s="86">
        <f t="shared" si="13"/>
        <v>9844.28</v>
      </c>
    </row>
    <row r="57" spans="2:17" ht="28.5" customHeight="1">
      <c r="B57" s="99">
        <v>9</v>
      </c>
      <c r="C57" s="94" t="s">
        <v>72</v>
      </c>
      <c r="D57" s="83">
        <f aca="true" t="shared" si="14" ref="D57:Q57">D21</f>
        <v>100000</v>
      </c>
      <c r="E57" s="84">
        <f t="shared" si="14"/>
        <v>0</v>
      </c>
      <c r="F57" s="85">
        <f t="shared" si="14"/>
        <v>0</v>
      </c>
      <c r="G57" s="84">
        <f t="shared" si="14"/>
        <v>0</v>
      </c>
      <c r="H57" s="84">
        <f t="shared" si="14"/>
        <v>21039.2</v>
      </c>
      <c r="I57" s="84">
        <f t="shared" si="14"/>
        <v>0</v>
      </c>
      <c r="J57" s="84">
        <f t="shared" si="14"/>
        <v>0</v>
      </c>
      <c r="K57" s="84">
        <f t="shared" si="14"/>
        <v>15779.4</v>
      </c>
      <c r="L57" s="84">
        <f t="shared" si="14"/>
        <v>0</v>
      </c>
      <c r="M57" s="84">
        <f t="shared" si="14"/>
        <v>0</v>
      </c>
      <c r="N57" s="84">
        <f t="shared" si="14"/>
        <v>0</v>
      </c>
      <c r="O57" s="84">
        <f t="shared" si="14"/>
        <v>52993.08</v>
      </c>
      <c r="P57" s="84">
        <f t="shared" si="14"/>
        <v>9993.62</v>
      </c>
      <c r="Q57" s="86">
        <f t="shared" si="14"/>
        <v>99805.29999999999</v>
      </c>
    </row>
    <row r="58" spans="2:17" ht="30" customHeight="1">
      <c r="B58" s="99"/>
      <c r="C58" s="94" t="s">
        <v>73</v>
      </c>
      <c r="D58" s="83">
        <f aca="true" t="shared" si="15" ref="D58:Q58">D22</f>
        <v>108770</v>
      </c>
      <c r="E58" s="92">
        <f t="shared" si="15"/>
        <v>0</v>
      </c>
      <c r="F58" s="92">
        <f t="shared" si="15"/>
        <v>0</v>
      </c>
      <c r="G58" s="92">
        <f t="shared" si="15"/>
        <v>0</v>
      </c>
      <c r="H58" s="92">
        <f t="shared" si="15"/>
        <v>0</v>
      </c>
      <c r="I58" s="92">
        <f t="shared" si="15"/>
        <v>0</v>
      </c>
      <c r="J58" s="92">
        <f t="shared" si="15"/>
        <v>0</v>
      </c>
      <c r="K58" s="84">
        <f t="shared" si="15"/>
        <v>0</v>
      </c>
      <c r="L58" s="84">
        <f t="shared" si="15"/>
        <v>0</v>
      </c>
      <c r="M58" s="84">
        <f t="shared" si="15"/>
        <v>0</v>
      </c>
      <c r="N58" s="84">
        <f t="shared" si="15"/>
        <v>0</v>
      </c>
      <c r="O58" s="84">
        <f t="shared" si="15"/>
        <v>0</v>
      </c>
      <c r="P58" s="84">
        <f t="shared" si="15"/>
        <v>108074.61</v>
      </c>
      <c r="Q58" s="86">
        <f t="shared" si="15"/>
        <v>108074.61</v>
      </c>
    </row>
    <row r="59" spans="2:17" ht="43.5" customHeight="1">
      <c r="B59" s="93">
        <v>10</v>
      </c>
      <c r="C59" s="79" t="s">
        <v>74</v>
      </c>
      <c r="D59" s="80">
        <f aca="true" t="shared" si="16" ref="D59:Q59">D11+D27+D32+D35</f>
        <v>15409034.31</v>
      </c>
      <c r="E59" s="27">
        <f t="shared" si="16"/>
        <v>582472.4299999999</v>
      </c>
      <c r="F59" s="26">
        <f t="shared" si="16"/>
        <v>893854.76</v>
      </c>
      <c r="G59" s="37">
        <f t="shared" si="16"/>
        <v>580860.5700000001</v>
      </c>
      <c r="H59" s="37">
        <f t="shared" si="16"/>
        <v>997869.8699999999</v>
      </c>
      <c r="I59" s="37">
        <f t="shared" si="16"/>
        <v>1178215.88</v>
      </c>
      <c r="J59" s="37">
        <f t="shared" si="16"/>
        <v>924421.9100000001</v>
      </c>
      <c r="K59" s="27">
        <f t="shared" si="16"/>
        <v>1047903.17</v>
      </c>
      <c r="L59" s="27">
        <f t="shared" si="16"/>
        <v>1326841.7499999998</v>
      </c>
      <c r="M59" s="27">
        <f t="shared" si="16"/>
        <v>1736069.6</v>
      </c>
      <c r="N59" s="27">
        <f t="shared" si="16"/>
        <v>1655250.9400000002</v>
      </c>
      <c r="O59" s="27">
        <f t="shared" si="16"/>
        <v>1426828.69</v>
      </c>
      <c r="P59" s="27">
        <f t="shared" si="16"/>
        <v>3058444.74</v>
      </c>
      <c r="Q59" s="81">
        <f t="shared" si="16"/>
        <v>15409034.309999999</v>
      </c>
    </row>
    <row r="60" spans="2:17" ht="40.5" customHeight="1" thickBot="1">
      <c r="B60" s="95">
        <v>11</v>
      </c>
      <c r="C60" s="96" t="s">
        <v>55</v>
      </c>
      <c r="D60" s="97">
        <f aca="true" t="shared" si="17" ref="D60:Q60">D23+D36+D37+D38</f>
        <v>41805488</v>
      </c>
      <c r="E60" s="61">
        <f t="shared" si="17"/>
        <v>3040706</v>
      </c>
      <c r="F60" s="60">
        <f t="shared" si="17"/>
        <v>2820443</v>
      </c>
      <c r="G60" s="61">
        <f t="shared" si="17"/>
        <v>3191018</v>
      </c>
      <c r="H60" s="61">
        <f t="shared" si="17"/>
        <v>3505793.33</v>
      </c>
      <c r="I60" s="61">
        <f t="shared" si="17"/>
        <v>3524989.33</v>
      </c>
      <c r="J60" s="61">
        <f t="shared" si="17"/>
        <v>3549197.33</v>
      </c>
      <c r="K60" s="61">
        <f t="shared" si="17"/>
        <v>3566538.33</v>
      </c>
      <c r="L60" s="61">
        <f t="shared" si="17"/>
        <v>3764252.33</v>
      </c>
      <c r="M60" s="61">
        <f t="shared" si="17"/>
        <v>3641985.33</v>
      </c>
      <c r="N60" s="61">
        <f t="shared" si="17"/>
        <v>3651634.33</v>
      </c>
      <c r="O60" s="61">
        <f t="shared" si="17"/>
        <v>3648920.33</v>
      </c>
      <c r="P60" s="61">
        <f t="shared" si="17"/>
        <v>3797393.33</v>
      </c>
      <c r="Q60" s="98">
        <f t="shared" si="17"/>
        <v>41702870.97</v>
      </c>
    </row>
  </sheetData>
  <sheetProtection/>
  <mergeCells count="24">
    <mergeCell ref="A2:C2"/>
    <mergeCell ref="A5:Q5"/>
    <mergeCell ref="A7:A9"/>
    <mergeCell ref="B7:B9"/>
    <mergeCell ref="C7:C9"/>
    <mergeCell ref="D7:D9"/>
    <mergeCell ref="E7:Q7"/>
    <mergeCell ref="E42:Q43"/>
    <mergeCell ref="A10:A23"/>
    <mergeCell ref="B10:B23"/>
    <mergeCell ref="A24:A25"/>
    <mergeCell ref="B24:B25"/>
    <mergeCell ref="A26:A27"/>
    <mergeCell ref="B26:B27"/>
    <mergeCell ref="B51:B55"/>
    <mergeCell ref="B57:B58"/>
    <mergeCell ref="A30:A32"/>
    <mergeCell ref="B30:B32"/>
    <mergeCell ref="A33:A35"/>
    <mergeCell ref="B33:B35"/>
    <mergeCell ref="B40:Q40"/>
    <mergeCell ref="B42:B44"/>
    <mergeCell ref="C42:C44"/>
    <mergeCell ref="D42:D44"/>
  </mergeCells>
  <printOptions/>
  <pageMargins left="0" right="0" top="0" bottom="0" header="0" footer="0"/>
  <pageSetup fitToHeight="0" fitToWidth="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5</dc:creator>
  <cp:keywords/>
  <dc:description/>
  <cp:lastModifiedBy>Admin</cp:lastModifiedBy>
  <cp:lastPrinted>2020-02-13T08:49:23Z</cp:lastPrinted>
  <dcterms:created xsi:type="dcterms:W3CDTF">2019-05-13T09:02:37Z</dcterms:created>
  <dcterms:modified xsi:type="dcterms:W3CDTF">2023-02-22T07:55:27Z</dcterms:modified>
  <cp:category/>
  <cp:version/>
  <cp:contentType/>
  <cp:contentStatus/>
</cp:coreProperties>
</file>